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37" i="1" l="1"/>
  <c r="E12" i="1"/>
  <c r="D10" i="1"/>
  <c r="D37" i="1"/>
  <c r="E27" i="1"/>
  <c r="E31" i="1"/>
  <c r="E30" i="1"/>
  <c r="E29" i="1"/>
  <c r="E28" i="1"/>
  <c r="E22" i="1"/>
  <c r="E26" i="1"/>
  <c r="E25" i="1"/>
  <c r="E23" i="1"/>
  <c r="E18" i="1"/>
  <c r="E16" i="1"/>
  <c r="E15" i="1"/>
  <c r="E14" i="1"/>
  <c r="E13" i="1"/>
  <c r="E9" i="1"/>
  <c r="E8" i="1"/>
  <c r="E6" i="1"/>
  <c r="E17" i="1"/>
  <c r="E34" i="1"/>
  <c r="E33" i="1"/>
  <c r="D17" i="1" l="1"/>
  <c r="E24" i="1" l="1"/>
  <c r="D22" i="1"/>
  <c r="D27" i="1"/>
  <c r="D6" i="1"/>
  <c r="F37" i="1"/>
  <c r="G27" i="1" l="1"/>
  <c r="G6" i="1" l="1"/>
  <c r="G10" i="1"/>
  <c r="G22" i="1"/>
  <c r="G37" i="1" l="1"/>
  <c r="E10" i="1" l="1"/>
  <c r="E37" i="1" s="1"/>
</calcChain>
</file>

<file path=xl/sharedStrings.xml><?xml version="1.0" encoding="utf-8"?>
<sst xmlns="http://schemas.openxmlformats.org/spreadsheetml/2006/main" count="69" uniqueCount="45">
  <si>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</si>
  <si>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</si>
  <si>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</si>
  <si>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</si>
  <si>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</si>
  <si>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</si>
  <si>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</si>
  <si>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</si>
  <si>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</si>
  <si>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</si>
  <si>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</si>
  <si>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</si>
  <si>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Вывоз мусора</t>
  </si>
  <si>
    <t>уборка мусорной площадки</t>
  </si>
  <si>
    <t>услуги сторонней организации</t>
  </si>
  <si>
    <t>зарплата обслуж.перс с отчислен.</t>
  </si>
  <si>
    <t xml:space="preserve"> руб.</t>
  </si>
  <si>
    <t>услуги ркц,паспортиста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</si>
  <si>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</si>
  <si>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</si>
  <si>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</si>
  <si>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</si>
  <si>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</si>
  <si>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 xml:space="preserve">Факт </t>
  </si>
  <si>
    <t>за 2016год</t>
  </si>
  <si>
    <t>инвентарь хозматер.</t>
  </si>
  <si>
    <t>Услуги по уборке и благоустр.территории</t>
  </si>
  <si>
    <t>ИТОГО: Содержание и ремонт</t>
  </si>
  <si>
    <t>2016г</t>
  </si>
  <si>
    <t>Факт за</t>
  </si>
  <si>
    <t>План</t>
  </si>
  <si>
    <t>Тариф 2017</t>
  </si>
  <si>
    <t>техобслуж.ВДГО(газ обор.внутридом)</t>
  </si>
  <si>
    <t>Техобслуживание венканалов спец.организ</t>
  </si>
  <si>
    <t>Услуги по уборке МОП</t>
  </si>
  <si>
    <t xml:space="preserve"> ОТЧЕТ по статье " содержание и ремонт жилья"</t>
  </si>
  <si>
    <t>План 2017</t>
  </si>
  <si>
    <t>ж.д.пер.Хибинский 125</t>
  </si>
  <si>
    <t xml:space="preserve">пломбы </t>
  </si>
  <si>
    <t>ремонт водоснабж</t>
  </si>
  <si>
    <t>мелкий ремонт</t>
  </si>
  <si>
    <t>услуги электрика,хозтовары-1216,41</t>
  </si>
  <si>
    <t>обслуж.ККМ-2753,33,эл.отч.200,почт1865,24,канцтов 3659,16</t>
  </si>
  <si>
    <t>усл. банк4615,62,сайт4626,73,1с-1506,63,аренда оф-6000</t>
  </si>
  <si>
    <t>услуги контролера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</si>
</sst>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8"/>
      <name val="Arial Cyr"/>
      <charset val="204"/>
    </font>
    <font>
      <b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5" fillId="0" borderId="9" xfId="0" applyFont="1" applyBorder="1"/>
    <xf numFmtId="0" fontId="6" fillId="0" borderId="8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2" fontId="0" fillId="0" borderId="2" xfId="0" applyNumberFormat="1" applyFont="1" applyBorder="1"/>
    <xf numFmtId="0" fontId="7" fillId="0" borderId="7" xfId="0" applyFont="1" applyBorder="1"/>
    <xf numFmtId="0" fontId="6" fillId="2" borderId="6" xfId="0" applyFont="1" applyFill="1" applyBorder="1"/>
    <xf numFmtId="2" fontId="6" fillId="2" borderId="6" xfId="0" applyNumberFormat="1" applyFont="1" applyFill="1" applyBorder="1"/>
    <xf numFmtId="0" fontId="6" fillId="0" borderId="12" xfId="0" applyFont="1" applyFill="1" applyBorder="1"/>
    <xf numFmtId="0" fontId="6" fillId="0" borderId="6" xfId="0" applyFont="1" applyFill="1" applyBorder="1"/>
    <xf numFmtId="0" fontId="0" fillId="0" borderId="6" xfId="0" applyFont="1" applyBorder="1"/>
    <xf numFmtId="2" fontId="0" fillId="0" borderId="6" xfId="0" applyNumberFormat="1" applyFont="1" applyBorder="1"/>
    <xf numFmtId="2" fontId="6" fillId="0" borderId="6" xfId="0" applyNumberFormat="1" applyFont="1" applyFill="1" applyBorder="1"/>
    <xf numFmtId="0" fontId="8" fillId="0" borderId="6" xfId="0" applyFont="1" applyBorder="1"/>
    <xf numFmtId="0" fontId="9" fillId="0" borderId="13" xfId="0" applyFont="1" applyBorder="1"/>
    <xf numFmtId="0" fontId="10" fillId="0" borderId="6" xfId="0" applyFont="1" applyBorder="1"/>
    <xf numFmtId="2" fontId="9" fillId="0" borderId="6" xfId="0" applyNumberFormat="1" applyFont="1" applyBorder="1"/>
    <xf numFmtId="0" fontId="9" fillId="0" borderId="6" xfId="0" applyFont="1" applyBorder="1"/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workbookViewId="0">
      <selection activeCell="J7" sqref="J7"/>
    </sheetView>
  </sheetViews>
  <sheetFormatPr defaultRowHeight="13.2" x14ac:dyDescent="0.25"/>
  <cols>
    <col min="1" max="1" width="5.88671875" customWidth="1"/>
    <col min="2" max="2" width="42" customWidth="1"/>
    <col min="3" max="3" width="8.77734375" customWidth="1"/>
    <col min="4" max="4" width="11" customWidth="1"/>
    <col min="5" max="5" width="12.5546875" customWidth="1"/>
    <col min="6" max="6" width="11.109375" customWidth="1"/>
    <col min="7" max="7" width="10.6640625" hidden="1" customWidth="1"/>
    <col min="8" max="8" width="12" hidden="1" customWidth="1"/>
  </cols>
  <sheetData>
    <row r="1" spans="1:8" ht="15" x14ac:dyDescent="0.25">
      <c r="A1" s="33"/>
      <c r="B1" s="33" t="s">
        <v>35</v>
      </c>
      <c r="C1" s="33"/>
      <c r="D1" s="33" t="s">
        <v>22</v>
      </c>
      <c r="E1" s="2" t="s">
        <v>24</v>
      </c>
      <c r="G1" s="2"/>
      <c r="H1" s="8"/>
    </row>
    <row r="2" spans="1:8" ht="15" x14ac:dyDescent="0.25">
      <c r="A2" s="1"/>
      <c r="B2" s="2" t="s">
        <v>37</v>
      </c>
      <c r="C2" s="2"/>
      <c r="E2" s="2"/>
      <c r="F2" s="2"/>
      <c r="G2" s="2"/>
      <c r="H2" s="8"/>
    </row>
    <row r="3" spans="1:8" ht="15.6" thickBot="1" x14ac:dyDescent="0.3">
      <c r="A3" s="1"/>
      <c r="B3" s="1"/>
      <c r="D3" s="1"/>
      <c r="E3" s="1"/>
      <c r="F3" s="61">
        <v>2160</v>
      </c>
      <c r="G3" s="61">
        <v>6521</v>
      </c>
    </row>
    <row r="4" spans="1:8" ht="13.8" x14ac:dyDescent="0.25">
      <c r="A4" s="10" t="s">
        <v>0</v>
      </c>
      <c r="B4" s="3" t="s">
        <v>2</v>
      </c>
      <c r="C4" s="10" t="s">
        <v>4</v>
      </c>
      <c r="D4" s="38" t="s">
        <v>29</v>
      </c>
      <c r="E4" s="38" t="s">
        <v>23</v>
      </c>
      <c r="F4" s="38" t="s">
        <v>30</v>
      </c>
      <c r="G4" s="38" t="s">
        <v>31</v>
      </c>
      <c r="H4" s="38" t="s">
        <v>36</v>
      </c>
    </row>
    <row r="5" spans="1:8" ht="23.25" customHeight="1" thickBot="1" x14ac:dyDescent="0.3">
      <c r="A5" s="4"/>
      <c r="B5" s="9"/>
      <c r="C5" s="11" t="s">
        <v>3</v>
      </c>
      <c r="D5" s="37" t="s">
        <v>28</v>
      </c>
      <c r="E5" s="37" t="s">
        <v>1</v>
      </c>
      <c r="F5" s="37" t="s">
        <v>1</v>
      </c>
      <c r="G5" s="37" t="s">
        <v>1</v>
      </c>
      <c r="H5" s="37" t="s">
        <v>1</v>
      </c>
    </row>
    <row r="6" spans="1:8" x14ac:dyDescent="0.25">
      <c r="A6" s="17">
        <v>1</v>
      </c>
      <c r="B6" s="18" t="s">
        <v>20</v>
      </c>
      <c r="C6" s="26" t="s">
        <v>9</v>
      </c>
      <c r="D6" s="18">
        <f>D8+D9</f>
        <v>53289.130000000005</v>
      </c>
      <c r="E6" s="39">
        <f>E8+E9</f>
        <v>2.0559077932098768</v>
      </c>
      <c r="F6" s="18">
        <v>2.4</v>
      </c>
      <c r="G6" s="39" t="e">
        <f>G8+#REF!+G9+#REF!</f>
        <v>#REF!</v>
      </c>
      <c r="H6" s="18">
        <v>2.4</v>
      </c>
    </row>
    <row r="7" spans="1:8" ht="10.8" customHeight="1" thickBot="1" x14ac:dyDescent="0.3">
      <c r="A7" s="19"/>
      <c r="B7" s="20"/>
      <c r="C7" s="27"/>
      <c r="D7" s="20"/>
      <c r="E7" s="41"/>
      <c r="F7" s="20"/>
      <c r="G7" s="20"/>
      <c r="H7" s="20"/>
    </row>
    <row r="8" spans="1:8" ht="18" customHeight="1" x14ac:dyDescent="0.25">
      <c r="A8" s="14"/>
      <c r="B8" s="15" t="s">
        <v>26</v>
      </c>
      <c r="C8" s="16" t="s">
        <v>9</v>
      </c>
      <c r="D8" s="15">
        <v>50654.69</v>
      </c>
      <c r="E8" s="40">
        <f>D8/F3/12</f>
        <v>1.9542704475308643</v>
      </c>
      <c r="F8" s="15"/>
      <c r="G8" s="15">
        <v>2.1800000000000002</v>
      </c>
      <c r="H8" s="15"/>
    </row>
    <row r="9" spans="1:8" ht="18" customHeight="1" thickBot="1" x14ac:dyDescent="0.3">
      <c r="A9" s="14"/>
      <c r="B9" s="15" t="s">
        <v>25</v>
      </c>
      <c r="C9" s="16" t="s">
        <v>9</v>
      </c>
      <c r="D9" s="15">
        <v>2634.44</v>
      </c>
      <c r="E9" s="40">
        <f>D9/F3/12</f>
        <v>0.10163734567901235</v>
      </c>
      <c r="F9" s="15"/>
      <c r="G9" s="15">
        <v>0.02</v>
      </c>
      <c r="H9" s="15"/>
    </row>
    <row r="10" spans="1:8" x14ac:dyDescent="0.25">
      <c r="A10" s="18">
        <v>2</v>
      </c>
      <c r="B10" s="18" t="s">
        <v>6</v>
      </c>
      <c r="C10" s="25" t="s">
        <v>9</v>
      </c>
      <c r="D10" s="18">
        <f>D12+D13+D14+D15+D16</f>
        <v>183365</v>
      </c>
      <c r="E10" s="39">
        <f>E12+E13+E14+E15+E16</f>
        <v>3.9340505318997878</v>
      </c>
      <c r="F10" s="18">
        <v>3.59</v>
      </c>
      <c r="G10" s="18">
        <f>G12+G13+G14+G15+G16</f>
        <v>4.2300000000000004</v>
      </c>
      <c r="H10" s="18">
        <v>4.32</v>
      </c>
    </row>
    <row r="11" spans="1:8" ht="15" customHeight="1" thickBot="1" x14ac:dyDescent="0.3">
      <c r="A11" s="20"/>
      <c r="B11" s="20" t="s">
        <v>5</v>
      </c>
      <c r="C11" s="28"/>
      <c r="D11" s="20"/>
      <c r="E11" s="41"/>
      <c r="F11" s="20"/>
      <c r="G11" s="20"/>
      <c r="H11" s="20"/>
    </row>
    <row r="12" spans="1:8" ht="20.25" customHeight="1" x14ac:dyDescent="0.25">
      <c r="A12" s="7"/>
      <c r="B12" s="15" t="s">
        <v>34</v>
      </c>
      <c r="C12" s="15" t="s">
        <v>10</v>
      </c>
      <c r="D12" s="15">
        <v>61656</v>
      </c>
      <c r="E12" s="40">
        <f>D12/F3/12</f>
        <v>2.3787037037037035</v>
      </c>
      <c r="F12" s="15"/>
      <c r="G12" s="15">
        <v>2.16</v>
      </c>
      <c r="H12" s="15"/>
    </row>
    <row r="13" spans="1:8" ht="20.25" customHeight="1" x14ac:dyDescent="0.25">
      <c r="A13" s="7"/>
      <c r="B13" s="15" t="s">
        <v>40</v>
      </c>
      <c r="C13" s="15" t="s">
        <v>10</v>
      </c>
      <c r="D13" s="15">
        <v>2191</v>
      </c>
      <c r="E13" s="40">
        <f>D13/12/G3</f>
        <v>2.7999284363338959E-2</v>
      </c>
      <c r="F13" s="15"/>
      <c r="G13" s="15">
        <v>0.14000000000000001</v>
      </c>
      <c r="H13" s="15"/>
    </row>
    <row r="14" spans="1:8" ht="20.25" customHeight="1" x14ac:dyDescent="0.25">
      <c r="A14" s="7"/>
      <c r="B14" s="15" t="s">
        <v>13</v>
      </c>
      <c r="C14" s="15" t="s">
        <v>10</v>
      </c>
      <c r="D14" s="15">
        <v>30340</v>
      </c>
      <c r="E14" s="40">
        <f>D14/12/G3</f>
        <v>0.38772171957266272</v>
      </c>
      <c r="F14" s="15"/>
      <c r="G14" s="15">
        <v>0.05</v>
      </c>
      <c r="H14" s="15"/>
    </row>
    <row r="15" spans="1:8" ht="20.25" customHeight="1" x14ac:dyDescent="0.25">
      <c r="A15" s="7"/>
      <c r="B15" s="15" t="s">
        <v>44</v>
      </c>
      <c r="C15" s="15" t="s">
        <v>10</v>
      </c>
      <c r="D15" s="15">
        <v>51600</v>
      </c>
      <c r="E15" s="40">
        <f>D15/12/G3</f>
        <v>0.65940806624750803</v>
      </c>
      <c r="F15" s="15"/>
      <c r="G15" s="15">
        <v>0.88</v>
      </c>
      <c r="H15" s="15"/>
    </row>
    <row r="16" spans="1:8" ht="20.25" customHeight="1" thickBot="1" x14ac:dyDescent="0.3">
      <c r="A16" s="11"/>
      <c r="B16" s="21" t="s">
        <v>41</v>
      </c>
      <c r="C16" s="21" t="s">
        <v>10</v>
      </c>
      <c r="D16" s="37">
        <v>37578</v>
      </c>
      <c r="E16" s="47">
        <f>D16/G3/12</f>
        <v>0.48021775801257477</v>
      </c>
      <c r="F16" s="21"/>
      <c r="G16" s="21">
        <v>1</v>
      </c>
      <c r="H16" s="21"/>
    </row>
    <row r="17" spans="1:8" ht="25.8" customHeight="1" thickBot="1" x14ac:dyDescent="0.3">
      <c r="A17" s="35">
        <v>3</v>
      </c>
      <c r="B17" s="13" t="s">
        <v>12</v>
      </c>
      <c r="C17" s="36" t="s">
        <v>9</v>
      </c>
      <c r="D17" s="13">
        <f>D18+D19</f>
        <v>105975.16</v>
      </c>
      <c r="E17" s="42">
        <f>E18+E19</f>
        <v>4.0885478395061732</v>
      </c>
      <c r="F17" s="13">
        <v>4.4400000000000004</v>
      </c>
      <c r="G17" s="13">
        <v>3.14</v>
      </c>
      <c r="H17" s="13">
        <v>4.4400000000000004</v>
      </c>
    </row>
    <row r="18" spans="1:8" ht="25.8" customHeight="1" x14ac:dyDescent="0.25">
      <c r="A18" s="23"/>
      <c r="B18" s="15" t="s">
        <v>14</v>
      </c>
      <c r="C18" s="32" t="s">
        <v>10</v>
      </c>
      <c r="D18" s="15">
        <v>105975.16</v>
      </c>
      <c r="E18" s="40">
        <f>D18/F3/12</f>
        <v>4.0885478395061732</v>
      </c>
      <c r="F18" s="15"/>
      <c r="G18" s="15">
        <v>2.2000000000000002</v>
      </c>
      <c r="H18" s="15"/>
    </row>
    <row r="19" spans="1:8" ht="19.8" customHeight="1" thickBot="1" x14ac:dyDescent="0.3">
      <c r="A19" s="14"/>
      <c r="B19" s="15"/>
      <c r="C19" s="32" t="s">
        <v>9</v>
      </c>
      <c r="D19" s="15"/>
      <c r="E19" s="40"/>
      <c r="F19" s="15"/>
      <c r="G19" s="15">
        <v>0.2</v>
      </c>
      <c r="H19" s="15"/>
    </row>
    <row r="20" spans="1:8" x14ac:dyDescent="0.25">
      <c r="A20" s="18">
        <v>4</v>
      </c>
      <c r="B20" s="22" t="s">
        <v>7</v>
      </c>
      <c r="C20" s="25" t="s">
        <v>9</v>
      </c>
      <c r="D20" s="18"/>
      <c r="E20" s="39"/>
      <c r="F20" s="18"/>
      <c r="G20" s="18"/>
      <c r="H20" s="18"/>
    </row>
    <row r="21" spans="1:8" x14ac:dyDescent="0.25">
      <c r="A21" s="22"/>
      <c r="B21" s="22" t="s">
        <v>8</v>
      </c>
      <c r="C21" s="24"/>
      <c r="D21" s="22"/>
      <c r="E21" s="43"/>
      <c r="F21" s="22"/>
      <c r="G21" s="22"/>
      <c r="H21" s="22"/>
    </row>
    <row r="22" spans="1:8" ht="13.8" thickBot="1" x14ac:dyDescent="0.3">
      <c r="A22" s="20"/>
      <c r="B22" s="20" t="s">
        <v>21</v>
      </c>
      <c r="C22" s="24"/>
      <c r="D22" s="20">
        <f>D23+D24+D25+D26</f>
        <v>76459.960000000006</v>
      </c>
      <c r="E22" s="41">
        <f>E23+E24+E25+E26</f>
        <v>2.949844135802469</v>
      </c>
      <c r="F22" s="20">
        <v>2.2000000000000002</v>
      </c>
      <c r="G22" s="20">
        <f>G23+G24+G25+G26</f>
        <v>3.1699999999999995</v>
      </c>
      <c r="H22" s="20">
        <v>3.25</v>
      </c>
    </row>
    <row r="23" spans="1:8" x14ac:dyDescent="0.25">
      <c r="A23" s="29"/>
      <c r="B23" s="31" t="s">
        <v>15</v>
      </c>
      <c r="C23" s="30" t="s">
        <v>10</v>
      </c>
      <c r="D23" s="15">
        <v>73863</v>
      </c>
      <c r="E23" s="40">
        <f>D23/F3/12</f>
        <v>2.8496527777777776</v>
      </c>
      <c r="F23" s="15"/>
      <c r="G23" s="15">
        <v>2.34</v>
      </c>
      <c r="H23" s="15"/>
    </row>
    <row r="24" spans="1:8" x14ac:dyDescent="0.25">
      <c r="A24" s="29"/>
      <c r="B24" s="29" t="s">
        <v>38</v>
      </c>
      <c r="C24" s="15" t="s">
        <v>10</v>
      </c>
      <c r="D24" s="7">
        <v>132</v>
      </c>
      <c r="E24" s="44">
        <f>D24/F3/12</f>
        <v>5.0925925925925921E-3</v>
      </c>
      <c r="F24" s="7"/>
      <c r="G24" s="7"/>
      <c r="H24" s="7"/>
    </row>
    <row r="25" spans="1:8" x14ac:dyDescent="0.25">
      <c r="A25" s="29"/>
      <c r="B25" s="29" t="s">
        <v>39</v>
      </c>
      <c r="C25" s="15" t="s">
        <v>10</v>
      </c>
      <c r="D25" s="7">
        <v>870.16</v>
      </c>
      <c r="E25" s="44">
        <f>D25/F3/12</f>
        <v>3.357098765432099E-2</v>
      </c>
      <c r="F25" s="7"/>
      <c r="G25" s="7">
        <v>0.76</v>
      </c>
      <c r="H25" s="7"/>
    </row>
    <row r="26" spans="1:8" ht="13.8" thickBot="1" x14ac:dyDescent="0.3">
      <c r="A26" s="29"/>
      <c r="B26" s="6" t="s">
        <v>32</v>
      </c>
      <c r="C26" s="21" t="s">
        <v>16</v>
      </c>
      <c r="D26" s="7">
        <v>1594.8</v>
      </c>
      <c r="E26" s="44">
        <f>D26/F3/12</f>
        <v>6.1527777777777772E-2</v>
      </c>
      <c r="F26" s="7"/>
      <c r="G26" s="7">
        <v>7.0000000000000007E-2</v>
      </c>
      <c r="H26" s="7"/>
    </row>
    <row r="27" spans="1:8" ht="13.8" thickBot="1" x14ac:dyDescent="0.3">
      <c r="A27" s="13">
        <v>5</v>
      </c>
      <c r="B27" s="13" t="s">
        <v>11</v>
      </c>
      <c r="C27" s="32" t="s">
        <v>9</v>
      </c>
      <c r="D27" s="18">
        <f>D28+D29+D30+D31</f>
        <v>142570.78999999998</v>
      </c>
      <c r="E27" s="39">
        <f>E28+E29+E30+E31</f>
        <v>5.5004162808641972</v>
      </c>
      <c r="F27" s="18">
        <v>5.46</v>
      </c>
      <c r="G27" s="18">
        <f>G28+G29+G30+G31</f>
        <v>7.48</v>
      </c>
      <c r="H27" s="18">
        <v>6.05</v>
      </c>
    </row>
    <row r="28" spans="1:8" ht="22.2" customHeight="1" x14ac:dyDescent="0.25">
      <c r="A28" s="5"/>
      <c r="B28" s="31" t="s">
        <v>15</v>
      </c>
      <c r="C28" s="30" t="s">
        <v>10</v>
      </c>
      <c r="D28" s="10">
        <v>54702.080000000002</v>
      </c>
      <c r="E28" s="45">
        <f>D28/F3/12</f>
        <v>2.1104197530864197</v>
      </c>
      <c r="F28" s="10"/>
      <c r="G28" s="10">
        <v>3.4</v>
      </c>
      <c r="H28" s="10"/>
    </row>
    <row r="29" spans="1:8" ht="22.2" customHeight="1" x14ac:dyDescent="0.25">
      <c r="A29" s="5"/>
      <c r="B29" s="48" t="s">
        <v>43</v>
      </c>
      <c r="C29" s="15"/>
      <c r="D29" s="7">
        <v>14546.98</v>
      </c>
      <c r="E29" s="44">
        <f>D29/F3/12</f>
        <v>0.56122608024691356</v>
      </c>
      <c r="F29" s="7"/>
      <c r="G29" s="7">
        <v>0.5</v>
      </c>
      <c r="H29" s="7"/>
    </row>
    <row r="30" spans="1:8" ht="22.2" customHeight="1" x14ac:dyDescent="0.25">
      <c r="A30" s="5"/>
      <c r="B30" s="48" t="s">
        <v>42</v>
      </c>
      <c r="C30" s="15"/>
      <c r="D30" s="7">
        <v>8477.73</v>
      </c>
      <c r="E30" s="44">
        <f>D30/F3/12</f>
        <v>0.32707291666666666</v>
      </c>
      <c r="F30" s="7"/>
      <c r="G30" s="7">
        <v>0.5</v>
      </c>
      <c r="H30" s="7"/>
    </row>
    <row r="31" spans="1:8" ht="18.600000000000001" customHeight="1" thickBot="1" x14ac:dyDescent="0.3">
      <c r="A31" s="5"/>
      <c r="B31" s="15" t="s">
        <v>17</v>
      </c>
      <c r="C31" s="15" t="s">
        <v>10</v>
      </c>
      <c r="D31" s="7">
        <v>64844</v>
      </c>
      <c r="E31" s="44">
        <f>D31/F3/12</f>
        <v>2.5016975308641975</v>
      </c>
      <c r="F31" s="7"/>
      <c r="G31" s="7">
        <v>3.08</v>
      </c>
      <c r="H31" s="7"/>
    </row>
    <row r="32" spans="1:8" ht="26.4" customHeight="1" thickBot="1" x14ac:dyDescent="0.3">
      <c r="A32" s="56">
        <v>6</v>
      </c>
      <c r="B32" s="56" t="s">
        <v>33</v>
      </c>
      <c r="C32" s="57" t="s">
        <v>9</v>
      </c>
      <c r="D32" s="58"/>
      <c r="E32" s="59"/>
      <c r="F32" s="60"/>
      <c r="G32" s="60">
        <v>0.7</v>
      </c>
      <c r="H32" s="60">
        <v>0.7</v>
      </c>
    </row>
    <row r="33" spans="1:8" ht="21.6" customHeight="1" thickBot="1" x14ac:dyDescent="0.3">
      <c r="A33" s="20">
        <v>7</v>
      </c>
      <c r="B33" s="20" t="s">
        <v>18</v>
      </c>
      <c r="C33" s="28"/>
      <c r="D33" s="20">
        <v>13400</v>
      </c>
      <c r="E33" s="41">
        <f>D33/F3/12</f>
        <v>0.51697530864197527</v>
      </c>
      <c r="F33" s="37">
        <v>0.1</v>
      </c>
      <c r="G33" s="20">
        <v>0.68</v>
      </c>
      <c r="H33" s="37">
        <v>0.6</v>
      </c>
    </row>
    <row r="34" spans="1:8" ht="21.6" customHeight="1" thickBot="1" x14ac:dyDescent="0.3">
      <c r="A34" s="13">
        <v>8</v>
      </c>
      <c r="B34" s="12" t="s">
        <v>19</v>
      </c>
      <c r="C34" s="34" t="s">
        <v>10</v>
      </c>
      <c r="D34" s="13">
        <v>2500</v>
      </c>
      <c r="E34" s="42">
        <f>D34/F3/12</f>
        <v>9.6450617283950615E-2</v>
      </c>
      <c r="F34" s="53">
        <v>0.1</v>
      </c>
      <c r="G34" s="13">
        <v>0.3</v>
      </c>
      <c r="H34" s="53">
        <v>0.3</v>
      </c>
    </row>
    <row r="35" spans="1:8" ht="21" customHeight="1" thickBot="1" x14ac:dyDescent="0.3">
      <c r="A35" s="13"/>
      <c r="B35" s="12"/>
      <c r="C35" s="34"/>
      <c r="D35" s="53"/>
      <c r="E35" s="54"/>
      <c r="F35" s="53"/>
      <c r="G35" s="53"/>
      <c r="H35" s="53"/>
    </row>
    <row r="36" spans="1:8" ht="21" customHeight="1" thickBot="1" x14ac:dyDescent="0.3">
      <c r="A36" s="51"/>
      <c r="B36" s="52"/>
      <c r="C36" s="52"/>
      <c r="D36" s="52"/>
      <c r="E36" s="55"/>
      <c r="F36" s="52"/>
      <c r="G36" s="52"/>
      <c r="H36" s="52"/>
    </row>
    <row r="37" spans="1:8" ht="30" customHeight="1" thickBot="1" x14ac:dyDescent="0.3">
      <c r="A37" s="49"/>
      <c r="B37" s="49" t="s">
        <v>27</v>
      </c>
      <c r="C37" s="49" t="s">
        <v>9</v>
      </c>
      <c r="D37" s="49">
        <f>D6+D10+D17+D22+D27+D33+D34</f>
        <v>577560.04</v>
      </c>
      <c r="E37" s="50">
        <f>E6+E10+E17+E22+E27+E32+E33+E34</f>
        <v>19.142192507208428</v>
      </c>
      <c r="F37" s="50">
        <f>F6+F10+F17+F22+F27+F32+F33+F34</f>
        <v>18.290000000000003</v>
      </c>
      <c r="G37" s="50" t="e">
        <f>G6+G10+G17+G22+G27+#REF!+G32+G33+G34+#REF!</f>
        <v>#REF!</v>
      </c>
      <c r="H37" s="50">
        <f>H6+H10+H17+H22+H27+H32+H33+H34</f>
        <v>22.060000000000002</v>
      </c>
    </row>
    <row r="38" spans="1:8" x14ac:dyDescent="0.25">
      <c r="E38" s="46"/>
    </row>
  </sheetData>
  <phoneticPr fontId="0" type="noConversion"/>
  <pageMargins left="0.25" right="0.25" top="0.75" bottom="0.75" header="0.3" footer="0.3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2017-02-16T09:30:31Z</cp:lastPrinted>
  <dcterms:created xsi:type="dcterms:W3CDTF">2011-07-12T11:42:04Z</dcterms:created>
  <dcterms:modified xsi:type="dcterms:W3CDTF">2017-03-24T12:21:28Z</dcterms:modified>
</cp:coreProperties>
</file>